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980" yWindow="72" windowWidth="14820" windowHeight="12756"/>
  </bookViews>
  <sheets>
    <sheet name="Отпуск в сеть_из сети" sheetId="2" r:id="rId1"/>
    <sheet name="БЭЭиМ" sheetId="3" state="hidden" r:id="rId2"/>
  </sheets>
  <calcPr calcId="145621"/>
</workbook>
</file>

<file path=xl/calcChain.xml><?xml version="1.0" encoding="utf-8"?>
<calcChain xmlns="http://schemas.openxmlformats.org/spreadsheetml/2006/main">
  <c r="E23" i="2" l="1"/>
  <c r="D23" i="2"/>
  <c r="G22" i="2"/>
  <c r="G21" i="2"/>
  <c r="G20" i="2"/>
  <c r="G19" i="2"/>
  <c r="G18" i="2"/>
  <c r="G17" i="2"/>
  <c r="F15" i="2"/>
  <c r="E15" i="2"/>
  <c r="D15" i="2"/>
  <c r="C15" i="2"/>
  <c r="G14" i="2"/>
  <c r="G13" i="2"/>
  <c r="G12" i="2"/>
  <c r="G11" i="2"/>
  <c r="G10" i="2"/>
  <c r="G9" i="2"/>
  <c r="G8" i="2"/>
  <c r="G7" i="2"/>
  <c r="G15" i="2" s="1"/>
  <c r="G29" i="3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23" i="2" l="1"/>
  <c r="G24" i="3"/>
  <c r="G16" i="3"/>
  <c r="G30" i="3"/>
  <c r="G32" i="3" l="1"/>
</calcChain>
</file>

<file path=xl/sharedStrings.xml><?xml version="1.0" encoding="utf-8"?>
<sst xmlns="http://schemas.openxmlformats.org/spreadsheetml/2006/main" count="143" uniqueCount="46">
  <si>
    <t>№ п/п</t>
  </si>
  <si>
    <t>Группы потребителей</t>
  </si>
  <si>
    <t>Из сети филиала ПАО"МРСК Сибири"-"Кузбассэнерго-РЭС"</t>
  </si>
  <si>
    <t>-</t>
  </si>
  <si>
    <t>Из сети ООО "ЕвразЭнергоТранс"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</si>
  <si>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</si>
  <si>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</si>
  <si>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</si>
  <si>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</si>
  <si>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</si>
  <si>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</si>
  <si>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</si>
  <si>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</si>
  <si>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</si>
  <si>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</si>
  <si>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</si>
  <si>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</si>
  <si>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</si>
  <si>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</si>
  <si>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</si>
  <si>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</si>
  <si>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>Из сети АО "СибПСК"</t>
  </si>
  <si>
    <t xml:space="preserve">Из сети ООО "ЭнергоТранзит" </t>
  </si>
  <si>
    <t>В сети АО "СибПСК"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</si>
  <si>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</si>
  <si>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</si>
  <si>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</si>
  <si>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</si>
  <si>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</si>
  <si>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</si>
  <si>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1.1</t>
  </si>
  <si>
    <t>Отпуск электроэнергии в сеть ООО "Горэлектросеть":</t>
  </si>
  <si>
    <t>Итого:</t>
  </si>
  <si>
    <t>Отпуск электроэнергии из сети ООО"Горэлектросеть":</t>
  </si>
  <si>
    <t>1.2</t>
  </si>
  <si>
    <t>Объем переданной потребителям сетевой организации</t>
  </si>
  <si>
    <t>1.3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</si>
  <si>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</si>
  <si>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</si>
  <si>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</si>
  <si>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</si>
  <si>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</si>
  <si>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2020г.</t>
  </si>
  <si>
    <t>о балансе электрической энергии и мощности (факт 2020 г.)</t>
  </si>
  <si>
    <t xml:space="preserve">В сети ООО "ЭнергоПаритет" </t>
  </si>
  <si>
    <t>Об отпуске электроэнергии в сеть и отпуске электроэнергии из сети сетевой компании по уровням напряжений, используемых для ценообразования, потребителям электрической энергии и территориальным сетевым организациям, присоединенным к сетям сетевой организации (факт 2021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</si>
</sst>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9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Arial"/>
      <family val="2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9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/>
    </xf>
    <xf numFmtId="0" fontId="6" fillId="0" borderId="4" xfId="0" applyFont="1" applyFill="1" applyBorder="1"/>
    <xf numFmtId="49" fontId="2" fillId="0" borderId="8" xfId="0" applyNumberFormat="1" applyFont="1" applyFill="1" applyBorder="1" applyAlignment="1">
      <alignment horizontal="center"/>
    </xf>
    <xf numFmtId="0" fontId="5" fillId="0" borderId="8" xfId="2" applyFont="1" applyFill="1" applyBorder="1" applyAlignment="1">
      <alignment horizontal="left" indent="2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4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64" fontId="2" fillId="0" borderId="0" xfId="0" applyNumberFormat="1" applyFont="1"/>
    <xf numFmtId="4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/>
    <xf numFmtId="0" fontId="9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2" fillId="0" borderId="7" xfId="0" applyFont="1" applyFill="1" applyBorder="1" applyAlignment="1">
      <alignment horizontal="right" vertical="center"/>
    </xf>
    <xf numFmtId="164" fontId="11" fillId="0" borderId="8" xfId="1" applyNumberFormat="1" applyFont="1" applyFill="1" applyBorder="1"/>
    <xf numFmtId="164" fontId="11" fillId="0" borderId="16" xfId="1" applyNumberFormat="1" applyFont="1" applyFill="1" applyBorder="1"/>
    <xf numFmtId="164" fontId="11" fillId="0" borderId="17" xfId="1" applyNumberFormat="1" applyFont="1" applyFill="1" applyBorder="1"/>
    <xf numFmtId="164" fontId="11" fillId="0" borderId="16" xfId="0" applyNumberFormat="1" applyFont="1" applyFill="1" applyBorder="1" applyAlignment="1">
      <alignment horizontal="right"/>
    </xf>
    <xf numFmtId="164" fontId="11" fillId="0" borderId="16" xfId="1" applyNumberFormat="1" applyFont="1" applyFill="1" applyBorder="1" applyAlignment="1">
      <alignment horizontal="center"/>
    </xf>
    <xf numFmtId="164" fontId="11" fillId="0" borderId="16" xfId="0" applyNumberFormat="1" applyFont="1" applyFill="1" applyBorder="1" applyAlignment="1">
      <alignment horizontal="center"/>
    </xf>
    <xf numFmtId="164" fontId="11" fillId="0" borderId="8" xfId="1" applyNumberFormat="1" applyFont="1" applyBorder="1" applyAlignment="1">
      <alignment horizontal="center"/>
    </xf>
    <xf numFmtId="164" fontId="11" fillId="0" borderId="16" xfId="0" applyNumberFormat="1" applyFont="1" applyFill="1" applyBorder="1"/>
    <xf numFmtId="164" fontId="11" fillId="0" borderId="17" xfId="1" applyNumberFormat="1" applyFont="1" applyBorder="1" applyAlignment="1">
      <alignment horizontal="center"/>
    </xf>
    <xf numFmtId="164" fontId="11" fillId="0" borderId="17" xfId="1" applyNumberFormat="1" applyFont="1" applyBorder="1"/>
    <xf numFmtId="164" fontId="11" fillId="0" borderId="16" xfId="1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horizontal="center"/>
    </xf>
    <xf numFmtId="0" fontId="5" fillId="0" borderId="13" xfId="2" applyFont="1" applyFill="1" applyBorder="1" applyAlignment="1">
      <alignment horizontal="left" indent="2"/>
    </xf>
    <xf numFmtId="164" fontId="11" fillId="0" borderId="16" xfId="1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right"/>
    </xf>
    <xf numFmtId="164" fontId="11" fillId="0" borderId="17" xfId="1" applyNumberFormat="1" applyFont="1" applyFill="1" applyBorder="1" applyAlignment="1">
      <alignment horizontal="right"/>
    </xf>
    <xf numFmtId="164" fontId="5" fillId="0" borderId="9" xfId="1" applyNumberFormat="1" applyFont="1" applyFill="1" applyBorder="1" applyAlignment="1">
      <alignment horizontal="right" vertical="center"/>
    </xf>
    <xf numFmtId="164" fontId="5" fillId="0" borderId="9" xfId="0" applyNumberFormat="1" applyFont="1" applyFill="1" applyBorder="1" applyAlignment="1">
      <alignment horizontal="right" vertical="center"/>
    </xf>
    <xf numFmtId="164" fontId="6" fillId="0" borderId="14" xfId="1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64" fontId="6" fillId="0" borderId="10" xfId="1" applyNumberFormat="1" applyFont="1" applyFill="1" applyBorder="1" applyAlignment="1">
      <alignment vertical="center"/>
    </xf>
    <xf numFmtId="164" fontId="5" fillId="0" borderId="10" xfId="1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164" fontId="6" fillId="0" borderId="1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vertical="center"/>
    </xf>
    <xf numFmtId="164" fontId="6" fillId="0" borderId="12" xfId="1" applyNumberFormat="1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15" xfId="0" applyNumberFormat="1" applyFont="1" applyBorder="1" applyAlignment="1">
      <alignment vertical="center"/>
    </xf>
    <xf numFmtId="164" fontId="5" fillId="0" borderId="23" xfId="0" applyNumberFormat="1" applyFont="1" applyBorder="1" applyAlignment="1">
      <alignment vertical="center"/>
    </xf>
    <xf numFmtId="164" fontId="5" fillId="0" borderId="24" xfId="0" applyNumberFormat="1" applyFont="1" applyBorder="1" applyAlignment="1">
      <alignment vertical="center"/>
    </xf>
    <xf numFmtId="164" fontId="5" fillId="0" borderId="22" xfId="0" applyNumberFormat="1" applyFont="1" applyBorder="1" applyAlignment="1">
      <alignment vertical="center"/>
    </xf>
    <xf numFmtId="0" fontId="1" fillId="0" borderId="0" xfId="0" applyFont="1" applyFill="1"/>
    <xf numFmtId="0" fontId="12" fillId="0" borderId="0" xfId="0" applyFont="1" applyFill="1"/>
    <xf numFmtId="0" fontId="1" fillId="0" borderId="0" xfId="0" applyFont="1"/>
    <xf numFmtId="0" fontId="1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Fill="1"/>
    <xf numFmtId="0" fontId="11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19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6" fillId="0" borderId="26" xfId="0" applyFont="1" applyFill="1" applyBorder="1" applyAlignment="1">
      <alignment horizontal="center"/>
    </xf>
    <xf numFmtId="0" fontId="16" fillId="0" borderId="25" xfId="0" applyFont="1" applyFill="1" applyBorder="1" applyAlignment="1">
      <alignment horizontal="center"/>
    </xf>
    <xf numFmtId="0" fontId="16" fillId="0" borderId="27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right"/>
    </xf>
    <xf numFmtId="49" fontId="15" fillId="0" borderId="8" xfId="0" applyNumberFormat="1" applyFont="1" applyFill="1" applyBorder="1" applyAlignment="1">
      <alignment horizontal="center"/>
    </xf>
    <xf numFmtId="0" fontId="15" fillId="0" borderId="8" xfId="0" applyFont="1" applyFill="1" applyBorder="1"/>
    <xf numFmtId="0" fontId="1" fillId="0" borderId="8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9" xfId="0" applyFont="1" applyFill="1" applyBorder="1" applyAlignment="1">
      <alignment horizontal="right"/>
    </xf>
    <xf numFmtId="49" fontId="0" fillId="0" borderId="8" xfId="0" applyNumberFormat="1" applyFill="1" applyBorder="1" applyAlignment="1">
      <alignment horizontal="center"/>
    </xf>
    <xf numFmtId="0" fontId="11" fillId="0" borderId="8" xfId="2" applyFont="1" applyFill="1" applyBorder="1"/>
    <xf numFmtId="164" fontId="11" fillId="0" borderId="28" xfId="1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center"/>
    </xf>
    <xf numFmtId="164" fontId="11" fillId="0" borderId="13" xfId="1" applyNumberFormat="1" applyFont="1" applyBorder="1" applyAlignment="1">
      <alignment horizontal="right"/>
    </xf>
    <xf numFmtId="0" fontId="11" fillId="0" borderId="29" xfId="0" applyFont="1" applyFill="1" applyBorder="1"/>
    <xf numFmtId="164" fontId="11" fillId="0" borderId="30" xfId="1" applyNumberFormat="1" applyFont="1" applyFill="1" applyBorder="1" applyAlignment="1">
      <alignment horizontal="center"/>
    </xf>
    <xf numFmtId="164" fontId="11" fillId="0" borderId="31" xfId="1" applyNumberFormat="1" applyFont="1" applyFill="1" applyBorder="1" applyAlignment="1">
      <alignment horizontal="center"/>
    </xf>
    <xf numFmtId="0" fontId="11" fillId="0" borderId="8" xfId="0" applyFont="1" applyFill="1" applyBorder="1"/>
    <xf numFmtId="164" fontId="11" fillId="0" borderId="11" xfId="1" applyNumberFormat="1" applyFont="1" applyFill="1" applyBorder="1" applyAlignment="1">
      <alignment horizontal="center"/>
    </xf>
    <xf numFmtId="164" fontId="11" fillId="0" borderId="12" xfId="1" applyNumberFormat="1" applyFont="1" applyFill="1" applyBorder="1"/>
    <xf numFmtId="164" fontId="11" fillId="0" borderId="14" xfId="1" applyNumberFormat="1" applyFont="1" applyFill="1" applyBorder="1" applyAlignment="1">
      <alignment horizontal="right"/>
    </xf>
    <xf numFmtId="0" fontId="15" fillId="0" borderId="10" xfId="0" applyFont="1" applyFill="1" applyBorder="1" applyAlignment="1">
      <alignment horizontal="center"/>
    </xf>
    <xf numFmtId="0" fontId="11" fillId="0" borderId="11" xfId="0" applyFont="1" applyFill="1" applyBorder="1"/>
    <xf numFmtId="164" fontId="15" fillId="0" borderId="32" xfId="1" applyNumberFormat="1" applyFont="1" applyFill="1" applyBorder="1"/>
    <xf numFmtId="164" fontId="15" fillId="0" borderId="33" xfId="1" applyNumberFormat="1" applyFont="1" applyFill="1" applyBorder="1"/>
    <xf numFmtId="164" fontId="15" fillId="0" borderId="34" xfId="1" applyNumberFormat="1" applyFont="1" applyFill="1" applyBorder="1"/>
    <xf numFmtId="164" fontId="15" fillId="0" borderId="35" xfId="1" applyNumberFormat="1" applyFont="1" applyFill="1" applyBorder="1"/>
    <xf numFmtId="0" fontId="15" fillId="0" borderId="8" xfId="0" applyFont="1" applyFill="1" applyBorder="1" applyAlignment="1">
      <alignment horizontal="center"/>
    </xf>
    <xf numFmtId="0" fontId="11" fillId="0" borderId="5" xfId="0" applyFont="1" applyBorder="1"/>
    <xf numFmtId="0" fontId="11" fillId="0" borderId="16" xfId="0" applyFont="1" applyBorder="1"/>
    <xf numFmtId="0" fontId="11" fillId="0" borderId="17" xfId="0" applyFont="1" applyBorder="1"/>
    <xf numFmtId="0" fontId="11" fillId="0" borderId="22" xfId="0" applyFont="1" applyBorder="1"/>
    <xf numFmtId="0" fontId="1" fillId="0" borderId="8" xfId="0" applyFont="1" applyFill="1" applyBorder="1" applyAlignment="1">
      <alignment horizontal="center"/>
    </xf>
    <xf numFmtId="164" fontId="11" fillId="0" borderId="9" xfId="0" applyNumberFormat="1" applyFont="1" applyFill="1" applyBorder="1" applyAlignment="1">
      <alignment horizontal="right"/>
    </xf>
    <xf numFmtId="164" fontId="11" fillId="2" borderId="9" xfId="0" applyNumberFormat="1" applyFont="1" applyFill="1" applyBorder="1" applyAlignment="1">
      <alignment horizontal="right"/>
    </xf>
    <xf numFmtId="164" fontId="15" fillId="0" borderId="16" xfId="1" applyNumberFormat="1" applyFont="1" applyFill="1" applyBorder="1"/>
    <xf numFmtId="164" fontId="15" fillId="0" borderId="17" xfId="1" applyNumberFormat="1" applyFont="1" applyFill="1" applyBorder="1"/>
    <xf numFmtId="164" fontId="15" fillId="0" borderId="9" xfId="1" applyNumberFormat="1" applyFont="1" applyFill="1" applyBorder="1"/>
    <xf numFmtId="164" fontId="0" fillId="0" borderId="0" xfId="0" applyNumberFormat="1"/>
    <xf numFmtId="0" fontId="15" fillId="0" borderId="13" xfId="0" applyFont="1" applyFill="1" applyBorder="1" applyAlignment="1">
      <alignment horizontal="center"/>
    </xf>
    <xf numFmtId="0" fontId="11" fillId="0" borderId="13" xfId="0" applyFont="1" applyFill="1" applyBorder="1"/>
    <xf numFmtId="166" fontId="15" fillId="0" borderId="11" xfId="1" applyNumberFormat="1" applyFont="1" applyFill="1" applyBorder="1"/>
    <xf numFmtId="167" fontId="15" fillId="0" borderId="31" xfId="1" applyNumberFormat="1" applyFont="1" applyFill="1" applyBorder="1"/>
    <xf numFmtId="166" fontId="15" fillId="0" borderId="30" xfId="1" applyNumberFormat="1" applyFont="1" applyFill="1" applyBorder="1"/>
    <xf numFmtId="167" fontId="15" fillId="0" borderId="28" xfId="1" applyNumberFormat="1" applyFont="1" applyFill="1" applyBorder="1" applyAlignment="1">
      <alignment horizontal="right"/>
    </xf>
    <xf numFmtId="49" fontId="15" fillId="0" borderId="8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8" fontId="15" fillId="0" borderId="5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1" fillId="0" borderId="16" xfId="0" applyFont="1" applyFill="1" applyBorder="1"/>
    <xf numFmtId="167" fontId="11" fillId="0" borderId="17" xfId="1" applyNumberFormat="1" applyFont="1" applyFill="1" applyBorder="1" applyAlignment="1">
      <alignment horizontal="center"/>
    </xf>
    <xf numFmtId="167" fontId="11" fillId="0" borderId="0" xfId="1" applyNumberFormat="1" applyFont="1" applyFill="1" applyBorder="1" applyAlignment="1"/>
    <xf numFmtId="0" fontId="15" fillId="0" borderId="23" xfId="0" applyFont="1" applyFill="1" applyBorder="1"/>
    <xf numFmtId="0" fontId="11" fillId="0" borderId="24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168" fontId="11" fillId="0" borderId="24" xfId="0" applyNumberFormat="1" applyFont="1" applyFill="1" applyBorder="1" applyAlignment="1">
      <alignment horizontal="center"/>
    </xf>
    <xf numFmtId="168" fontId="15" fillId="0" borderId="36" xfId="1" applyNumberFormat="1" applyFont="1" applyFill="1" applyBorder="1" applyAlignment="1">
      <alignment horizontal="center"/>
    </xf>
    <xf numFmtId="16" fontId="1" fillId="0" borderId="8" xfId="0" applyNumberFormat="1" applyFont="1" applyFill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164" fontId="11" fillId="0" borderId="17" xfId="0" applyNumberFormat="1" applyFont="1" applyFill="1" applyBorder="1" applyAlignment="1">
      <alignment horizontal="right"/>
    </xf>
    <xf numFmtId="16" fontId="1" fillId="0" borderId="13" xfId="0" applyNumberFormat="1" applyFont="1" applyFill="1" applyBorder="1" applyAlignment="1">
      <alignment horizontal="center"/>
    </xf>
    <xf numFmtId="0" fontId="11" fillId="0" borderId="30" xfId="0" applyFont="1" applyFill="1" applyBorder="1"/>
    <xf numFmtId="0" fontId="11" fillId="0" borderId="31" xfId="0" applyFont="1" applyFill="1" applyBorder="1" applyAlignment="1">
      <alignment horizontal="center"/>
    </xf>
    <xf numFmtId="4" fontId="11" fillId="0" borderId="3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15" fillId="0" borderId="6" xfId="0" applyFont="1" applyFill="1" applyBorder="1"/>
    <xf numFmtId="0" fontId="11" fillId="0" borderId="5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5" fillId="0" borderId="5" xfId="0" applyFont="1" applyBorder="1"/>
    <xf numFmtId="0" fontId="1" fillId="0" borderId="11" xfId="0" applyFont="1" applyFill="1" applyBorder="1"/>
    <xf numFmtId="2" fontId="15" fillId="0" borderId="12" xfId="0" applyNumberFormat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4" fontId="15" fillId="0" borderId="11" xfId="0" applyNumberFormat="1" applyFont="1" applyBorder="1"/>
    <xf numFmtId="4" fontId="0" fillId="0" borderId="0" xfId="0" applyNumberFormat="1"/>
    <xf numFmtId="49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Border="1"/>
    <xf numFmtId="0" fontId="18" fillId="0" borderId="0" xfId="0" applyNumberFormat="1" applyFont="1" applyFill="1" applyBorder="1"/>
    <xf numFmtId="0" fontId="18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164" fontId="5" fillId="0" borderId="5" xfId="0" applyNumberFormat="1" applyFont="1" applyBorder="1" applyAlignment="1">
      <alignment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8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8" xfId="0" applyFont="1" applyFill="1" applyBorder="1" applyAlignment="1">
      <alignment horizontal="center" vertical="center" shrinkToFit="1"/>
    </xf>
    <xf numFmtId="0" fontId="1" fillId="0" borderId="25" xfId="0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left" vertical="center" wrapText="1"/>
    </xf>
    <xf numFmtId="0" fontId="15" fillId="0" borderId="7" xfId="0" applyFont="1" applyFill="1" applyBorder="1" applyAlignment="1">
      <alignment horizontal="left" vertical="center" wrapText="1"/>
    </xf>
    <xf numFmtId="164" fontId="5" fillId="0" borderId="8" xfId="1" applyNumberFormat="1" applyFont="1" applyFill="1" applyBorder="1"/>
    <xf numFmtId="164" fontId="5" fillId="0" borderId="16" xfId="1" applyNumberFormat="1" applyFont="1" applyFill="1" applyBorder="1"/>
    <xf numFmtId="164" fontId="5" fillId="0" borderId="17" xfId="1" applyNumberFormat="1" applyFont="1" applyFill="1" applyBorder="1"/>
    <xf numFmtId="164" fontId="5" fillId="0" borderId="16" xfId="0" applyNumberFormat="1" applyFont="1" applyFill="1" applyBorder="1" applyAlignment="1">
      <alignment horizontal="right"/>
    </xf>
    <xf numFmtId="164" fontId="5" fillId="0" borderId="16" xfId="1" applyNumberFormat="1" applyFont="1" applyFill="1" applyBorder="1" applyAlignment="1">
      <alignment horizontal="center"/>
    </xf>
    <xf numFmtId="164" fontId="5" fillId="0" borderId="16" xfId="0" applyNumberFormat="1" applyFont="1" applyFill="1" applyBorder="1" applyAlignment="1">
      <alignment horizontal="center"/>
    </xf>
    <xf numFmtId="164" fontId="5" fillId="0" borderId="8" xfId="1" applyNumberFormat="1" applyFont="1" applyBorder="1" applyAlignment="1">
      <alignment horizontal="center"/>
    </xf>
    <xf numFmtId="164" fontId="5" fillId="0" borderId="16" xfId="0" applyNumberFormat="1" applyFont="1" applyFill="1" applyBorder="1"/>
    <xf numFmtId="164" fontId="5" fillId="0" borderId="17" xfId="1" applyNumberFormat="1" applyFont="1" applyBorder="1" applyAlignment="1">
      <alignment horizontal="center"/>
    </xf>
    <xf numFmtId="164" fontId="5" fillId="0" borderId="17" xfId="1" applyNumberFormat="1" applyFont="1" applyBorder="1"/>
    <xf numFmtId="164" fontId="5" fillId="0" borderId="16" xfId="1" applyNumberFormat="1" applyFont="1" applyFill="1" applyBorder="1" applyAlignment="1">
      <alignment horizontal="right"/>
    </xf>
    <xf numFmtId="164" fontId="5" fillId="0" borderId="8" xfId="1" applyNumberFormat="1" applyFont="1" applyBorder="1" applyAlignment="1">
      <alignment horizontal="right"/>
    </xf>
    <xf numFmtId="164" fontId="5" fillId="0" borderId="17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/>
    </xf>
    <xf numFmtId="164" fontId="5" fillId="0" borderId="8" xfId="1" applyNumberFormat="1" applyFont="1" applyFill="1" applyBorder="1" applyAlignment="1">
      <alignment horizontal="center"/>
    </xf>
    <xf numFmtId="164" fontId="5" fillId="0" borderId="16" xfId="1" applyNumberFormat="1" applyFont="1" applyBorder="1" applyAlignment="1">
      <alignment horizontal="center"/>
    </xf>
    <xf numFmtId="164" fontId="5" fillId="0" borderId="16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center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showGridLines="0" tabSelected="1" workbookViewId="0">
      <selection activeCell="I15" sqref="I15"/>
    </sheetView>
  </sheetViews>
  <sheetFormatPr defaultColWidth="9.109375" defaultRowHeight="13.2" x14ac:dyDescent="0.25"/>
  <cols>
    <col min="1" max="1" width="7" style="3" bestFit="1" customWidth="1"/>
    <col min="2" max="2" width="71" style="3" customWidth="1"/>
    <col min="3" max="3" width="18.44140625" style="3" customWidth="1"/>
    <col min="4" max="4" width="17.44140625" style="3" customWidth="1"/>
    <col min="5" max="5" width="16.6640625" style="3" customWidth="1"/>
    <col min="6" max="6" width="16" style="3" customWidth="1"/>
    <col min="7" max="7" width="16.6640625" style="19" customWidth="1"/>
    <col min="8" max="8" width="14.33203125" style="3" bestFit="1" customWidth="1"/>
    <col min="9" max="16384" width="9.109375" style="3"/>
  </cols>
  <sheetData>
    <row r="1" spans="1:7" ht="17.399999999999999" x14ac:dyDescent="0.3">
      <c r="A1" s="1" t="s">
        <v>18</v>
      </c>
      <c r="C1" s="2"/>
      <c r="D1" s="2"/>
      <c r="F1" s="4"/>
      <c r="G1" s="5"/>
    </row>
    <row r="2" spans="1:7" s="22" customFormat="1" ht="60.75" customHeight="1" x14ac:dyDescent="0.25">
      <c r="A2" s="166" t="s">
        <v>45</v>
      </c>
      <c r="B2" s="166"/>
      <c r="C2" s="166"/>
      <c r="D2" s="166"/>
      <c r="E2" s="166"/>
      <c r="F2" s="166"/>
      <c r="G2" s="166"/>
    </row>
    <row r="3" spans="1:7" s="22" customFormat="1" ht="18.600000000000001" thickBot="1" x14ac:dyDescent="0.4">
      <c r="A3" s="20"/>
      <c r="B3" s="20"/>
      <c r="C3" s="21"/>
      <c r="D3" s="21"/>
      <c r="F3" s="23"/>
      <c r="G3" s="24"/>
    </row>
    <row r="4" spans="1:7" s="26" customFormat="1" ht="15.6" x14ac:dyDescent="0.25">
      <c r="A4" s="164" t="s">
        <v>0</v>
      </c>
      <c r="B4" s="164" t="s">
        <v>1</v>
      </c>
      <c r="C4" s="52" t="s">
        <v>13</v>
      </c>
      <c r="D4" s="53" t="s">
        <v>14</v>
      </c>
      <c r="E4" s="54" t="s">
        <v>15</v>
      </c>
      <c r="F4" s="53" t="s">
        <v>16</v>
      </c>
      <c r="G4" s="25" t="s">
        <v>17</v>
      </c>
    </row>
    <row r="5" spans="1:7" s="26" customFormat="1" ht="16.2" thickBot="1" x14ac:dyDescent="0.3">
      <c r="A5" s="165"/>
      <c r="B5" s="165"/>
      <c r="C5" s="57" t="s">
        <v>12</v>
      </c>
      <c r="D5" s="58" t="s">
        <v>12</v>
      </c>
      <c r="E5" s="59" t="s">
        <v>12</v>
      </c>
      <c r="F5" s="58" t="s">
        <v>12</v>
      </c>
      <c r="G5" s="60" t="s">
        <v>12</v>
      </c>
    </row>
    <row r="6" spans="1:7" ht="15.6" x14ac:dyDescent="0.3">
      <c r="A6" s="6" t="s">
        <v>19</v>
      </c>
      <c r="B6" s="7" t="s">
        <v>31</v>
      </c>
      <c r="C6" s="47"/>
      <c r="D6" s="50"/>
      <c r="E6" s="55"/>
      <c r="F6" s="50"/>
      <c r="G6" s="27"/>
    </row>
    <row r="7" spans="1:7" ht="15.6" x14ac:dyDescent="0.3">
      <c r="A7" s="8"/>
      <c r="B7" s="9" t="s">
        <v>2</v>
      </c>
      <c r="C7" s="174">
        <v>498542.995</v>
      </c>
      <c r="D7" s="175">
        <v>209218.94200000001</v>
      </c>
      <c r="E7" s="176">
        <v>29881.006000000001</v>
      </c>
      <c r="F7" s="177">
        <v>116.441</v>
      </c>
      <c r="G7" s="44">
        <f t="shared" ref="G7:G12" si="0">SUM(C7:F7)</f>
        <v>737759.38400000008</v>
      </c>
    </row>
    <row r="8" spans="1:7" ht="15.6" x14ac:dyDescent="0.3">
      <c r="A8" s="8"/>
      <c r="B8" s="9" t="s">
        <v>4</v>
      </c>
      <c r="C8" s="174">
        <v>82578.850999999995</v>
      </c>
      <c r="D8" s="178" t="s">
        <v>3</v>
      </c>
      <c r="E8" s="176">
        <v>6585.1030000000001</v>
      </c>
      <c r="F8" s="179" t="s">
        <v>3</v>
      </c>
      <c r="G8" s="44">
        <f t="shared" si="0"/>
        <v>89163.953999999998</v>
      </c>
    </row>
    <row r="9" spans="1:7" ht="15.6" x14ac:dyDescent="0.3">
      <c r="A9" s="8"/>
      <c r="B9" s="9" t="s">
        <v>21</v>
      </c>
      <c r="C9" s="180" t="s">
        <v>3</v>
      </c>
      <c r="D9" s="181">
        <v>92968.095000000001</v>
      </c>
      <c r="E9" s="182" t="s">
        <v>3</v>
      </c>
      <c r="F9" s="179" t="s">
        <v>3</v>
      </c>
      <c r="G9" s="44">
        <f t="shared" si="0"/>
        <v>92968.095000000001</v>
      </c>
    </row>
    <row r="10" spans="1:7" ht="15.6" x14ac:dyDescent="0.3">
      <c r="A10" s="8"/>
      <c r="B10" s="9" t="s">
        <v>5</v>
      </c>
      <c r="C10" s="180" t="s">
        <v>3</v>
      </c>
      <c r="D10" s="178" t="s">
        <v>3</v>
      </c>
      <c r="E10" s="183">
        <v>3069.3359999999998</v>
      </c>
      <c r="F10" s="179" t="s">
        <v>3</v>
      </c>
      <c r="G10" s="44">
        <f t="shared" si="0"/>
        <v>3069.3359999999998</v>
      </c>
    </row>
    <row r="11" spans="1:7" ht="15.6" x14ac:dyDescent="0.3">
      <c r="A11" s="8"/>
      <c r="B11" s="9" t="s">
        <v>6</v>
      </c>
      <c r="C11" s="180" t="s">
        <v>3</v>
      </c>
      <c r="D11" s="184">
        <v>9.4220000000000006</v>
      </c>
      <c r="E11" s="182" t="s">
        <v>3</v>
      </c>
      <c r="F11" s="179" t="s">
        <v>3</v>
      </c>
      <c r="G11" s="44">
        <f t="shared" si="0"/>
        <v>9.4220000000000006</v>
      </c>
    </row>
    <row r="12" spans="1:7" ht="15.6" x14ac:dyDescent="0.3">
      <c r="A12" s="8"/>
      <c r="B12" s="9" t="s">
        <v>7</v>
      </c>
      <c r="C12" s="185" t="s">
        <v>3</v>
      </c>
      <c r="D12" s="178" t="s">
        <v>3</v>
      </c>
      <c r="E12" s="186">
        <v>596.70799999999997</v>
      </c>
      <c r="F12" s="184">
        <v>357.738</v>
      </c>
      <c r="G12" s="44">
        <f t="shared" si="0"/>
        <v>954.44599999999991</v>
      </c>
    </row>
    <row r="13" spans="1:7" ht="15.6" x14ac:dyDescent="0.3">
      <c r="A13" s="8"/>
      <c r="B13" s="9" t="s">
        <v>22</v>
      </c>
      <c r="C13" s="185">
        <v>29072.023000000001</v>
      </c>
      <c r="D13" s="178"/>
      <c r="E13" s="187"/>
      <c r="F13" s="178"/>
      <c r="G13" s="44">
        <f>SUM(C13:F13)</f>
        <v>29072.023000000001</v>
      </c>
    </row>
    <row r="14" spans="1:7" ht="15.6" x14ac:dyDescent="0.3">
      <c r="A14" s="8"/>
      <c r="B14" s="9" t="s">
        <v>11</v>
      </c>
      <c r="C14" s="188" t="s">
        <v>3</v>
      </c>
      <c r="D14" s="178" t="s">
        <v>3</v>
      </c>
      <c r="E14" s="176">
        <v>15047.962</v>
      </c>
      <c r="F14" s="178" t="s">
        <v>3</v>
      </c>
      <c r="G14" s="44">
        <f>SUM(C14:F14)</f>
        <v>15047.962</v>
      </c>
    </row>
    <row r="15" spans="1:7" ht="16.2" thickBot="1" x14ac:dyDescent="0.35">
      <c r="A15" s="10"/>
      <c r="B15" s="11"/>
      <c r="C15" s="48">
        <f>SUM(C7:C14)</f>
        <v>610193.86900000006</v>
      </c>
      <c r="D15" s="51">
        <f t="shared" ref="D15:F15" si="1">SUM(D7:D14)</f>
        <v>302196.45900000003</v>
      </c>
      <c r="E15" s="56">
        <f t="shared" si="1"/>
        <v>55180.115000000005</v>
      </c>
      <c r="F15" s="51">
        <f t="shared" si="1"/>
        <v>474.17899999999997</v>
      </c>
      <c r="G15" s="46">
        <f>SUM(G7:G14)</f>
        <v>968044.62200000021</v>
      </c>
    </row>
    <row r="16" spans="1:7" ht="15.6" x14ac:dyDescent="0.3">
      <c r="A16" s="12">
        <v>2</v>
      </c>
      <c r="B16" s="7" t="s">
        <v>33</v>
      </c>
      <c r="C16" s="61"/>
      <c r="D16" s="62"/>
      <c r="E16" s="63"/>
      <c r="F16" s="163"/>
      <c r="G16" s="64"/>
    </row>
    <row r="17" spans="1:8" ht="15.6" x14ac:dyDescent="0.3">
      <c r="A17" s="13"/>
      <c r="B17" s="9" t="s">
        <v>8</v>
      </c>
      <c r="C17" s="180" t="s">
        <v>3</v>
      </c>
      <c r="D17" s="184">
        <v>1858.0029999999999</v>
      </c>
      <c r="E17" s="176">
        <v>2890.8850000000002</v>
      </c>
      <c r="F17" s="178" t="s">
        <v>3</v>
      </c>
      <c r="G17" s="45">
        <f>E17+D17</f>
        <v>4748.8879999999999</v>
      </c>
    </row>
    <row r="18" spans="1:8" ht="15.6" x14ac:dyDescent="0.3">
      <c r="A18" s="13"/>
      <c r="B18" s="9" t="s">
        <v>9</v>
      </c>
      <c r="C18" s="180" t="s">
        <v>3</v>
      </c>
      <c r="D18" s="189" t="s">
        <v>3</v>
      </c>
      <c r="E18" s="176">
        <v>3479.509</v>
      </c>
      <c r="F18" s="189" t="s">
        <v>3</v>
      </c>
      <c r="G18" s="45">
        <f>E18</f>
        <v>3479.509</v>
      </c>
    </row>
    <row r="19" spans="1:8" ht="15.6" x14ac:dyDescent="0.3">
      <c r="A19" s="13"/>
      <c r="B19" s="9" t="s">
        <v>20</v>
      </c>
      <c r="C19" s="180" t="s">
        <v>3</v>
      </c>
      <c r="D19" s="190">
        <v>2104.248</v>
      </c>
      <c r="E19" s="176">
        <v>40339.243999999999</v>
      </c>
      <c r="F19" s="189" t="s">
        <v>3</v>
      </c>
      <c r="G19" s="45">
        <f>E19+D19</f>
        <v>42443.491999999998</v>
      </c>
    </row>
    <row r="20" spans="1:8" ht="15.6" x14ac:dyDescent="0.3">
      <c r="A20" s="13"/>
      <c r="B20" s="9" t="s">
        <v>23</v>
      </c>
      <c r="C20" s="180" t="s">
        <v>3</v>
      </c>
      <c r="D20" s="189" t="s">
        <v>3</v>
      </c>
      <c r="E20" s="176">
        <v>671.31500000000005</v>
      </c>
      <c r="F20" s="189" t="s">
        <v>3</v>
      </c>
      <c r="G20" s="45">
        <f>E20</f>
        <v>671.31500000000005</v>
      </c>
    </row>
    <row r="21" spans="1:8" ht="15.6" x14ac:dyDescent="0.3">
      <c r="A21" s="13"/>
      <c r="B21" s="9" t="s">
        <v>44</v>
      </c>
      <c r="C21" s="180" t="s">
        <v>3</v>
      </c>
      <c r="D21" s="189" t="s">
        <v>3</v>
      </c>
      <c r="E21" s="176">
        <v>11627.269</v>
      </c>
      <c r="F21" s="189" t="s">
        <v>3</v>
      </c>
      <c r="G21" s="45">
        <f>E21</f>
        <v>11627.269</v>
      </c>
    </row>
    <row r="22" spans="1:8" ht="15.6" x14ac:dyDescent="0.3">
      <c r="A22" s="39"/>
      <c r="B22" s="40" t="s">
        <v>10</v>
      </c>
      <c r="C22" s="180"/>
      <c r="D22" s="184">
        <v>443.68400000000003</v>
      </c>
      <c r="E22" s="186">
        <v>184196.33199999999</v>
      </c>
      <c r="F22" s="189" t="s">
        <v>3</v>
      </c>
      <c r="G22" s="45">
        <f>E22+D22</f>
        <v>184640.016</v>
      </c>
    </row>
    <row r="23" spans="1:8" ht="16.2" thickBot="1" x14ac:dyDescent="0.35">
      <c r="A23" s="10"/>
      <c r="B23" s="11"/>
      <c r="C23" s="49" t="s">
        <v>3</v>
      </c>
      <c r="D23" s="51">
        <f>SUM(D17:D22)</f>
        <v>4405.9350000000004</v>
      </c>
      <c r="E23" s="51">
        <f>SUM(E17:E22)</f>
        <v>243204.554</v>
      </c>
      <c r="F23" s="191" t="s">
        <v>3</v>
      </c>
      <c r="G23" s="51">
        <f>SUM(G17:G22)</f>
        <v>247610.489</v>
      </c>
      <c r="H23" s="14"/>
    </row>
    <row r="24" spans="1:8" x14ac:dyDescent="0.25">
      <c r="C24" s="15"/>
      <c r="D24" s="15"/>
      <c r="E24" s="16"/>
      <c r="F24" s="17"/>
      <c r="G24" s="18"/>
    </row>
    <row r="25" spans="1:8" x14ac:dyDescent="0.25">
      <c r="C25" s="15"/>
      <c r="D25" s="15"/>
      <c r="E25" s="16"/>
      <c r="F25" s="17"/>
      <c r="G25" s="18"/>
    </row>
    <row r="26" spans="1:8" x14ac:dyDescent="0.25">
      <c r="C26" s="15"/>
      <c r="D26" s="15"/>
      <c r="E26" s="16"/>
      <c r="F26" s="17"/>
      <c r="G26" s="18"/>
    </row>
    <row r="27" spans="1:8" x14ac:dyDescent="0.25">
      <c r="A27" s="16"/>
      <c r="C27" s="15"/>
      <c r="D27" s="15"/>
      <c r="E27" s="16"/>
      <c r="F27" s="17"/>
      <c r="G27" s="18"/>
    </row>
    <row r="28" spans="1:8" x14ac:dyDescent="0.25">
      <c r="A28" s="16"/>
      <c r="C28" s="15"/>
      <c r="D28" s="15"/>
      <c r="E28" s="16"/>
      <c r="F28" s="17"/>
      <c r="G28" s="18"/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I31" sqref="I31"/>
    </sheetView>
  </sheetViews>
  <sheetFormatPr defaultRowHeight="13.2" x14ac:dyDescent="0.25"/>
  <cols>
    <col min="1" max="1" width="10" style="67" customWidth="1"/>
    <col min="2" max="2" width="70" style="67" customWidth="1"/>
    <col min="3" max="3" width="18.44140625" style="67" customWidth="1"/>
    <col min="4" max="4" width="17.44140625" style="67" customWidth="1"/>
    <col min="5" max="5" width="16.6640625" style="67" customWidth="1"/>
    <col min="6" max="6" width="16" style="67" customWidth="1"/>
    <col min="7" max="7" width="16.6640625" style="162" customWidth="1"/>
    <col min="8" max="8" width="14.33203125" bestFit="1" customWidth="1"/>
  </cols>
  <sheetData>
    <row r="1" spans="1:7" ht="17.399999999999999" x14ac:dyDescent="0.3">
      <c r="A1" s="65"/>
      <c r="B1" s="1" t="s">
        <v>18</v>
      </c>
      <c r="C1" s="66"/>
      <c r="D1" s="66"/>
      <c r="F1" s="68"/>
      <c r="G1" s="69"/>
    </row>
    <row r="2" spans="1:7" ht="18" x14ac:dyDescent="0.35">
      <c r="A2" s="70"/>
      <c r="B2" s="20" t="s">
        <v>43</v>
      </c>
      <c r="C2" s="66"/>
      <c r="D2" s="66"/>
      <c r="F2" s="68"/>
      <c r="G2" s="69"/>
    </row>
    <row r="3" spans="1:7" ht="16.2" thickBot="1" x14ac:dyDescent="0.35">
      <c r="A3" s="65"/>
      <c r="B3" s="71"/>
      <c r="C3" s="72"/>
      <c r="D3" s="72"/>
      <c r="E3" s="73" t="s">
        <v>42</v>
      </c>
      <c r="F3" s="66"/>
      <c r="G3" s="74"/>
    </row>
    <row r="4" spans="1:7" x14ac:dyDescent="0.25">
      <c r="A4" s="167" t="s">
        <v>0</v>
      </c>
      <c r="B4" s="169" t="s">
        <v>1</v>
      </c>
      <c r="C4" s="75" t="s">
        <v>24</v>
      </c>
      <c r="D4" s="76" t="s">
        <v>25</v>
      </c>
      <c r="E4" s="75" t="s">
        <v>26</v>
      </c>
      <c r="F4" s="76" t="s">
        <v>27</v>
      </c>
      <c r="G4" s="77" t="s">
        <v>28</v>
      </c>
    </row>
    <row r="5" spans="1:7" ht="13.8" thickBot="1" x14ac:dyDescent="0.3">
      <c r="A5" s="168"/>
      <c r="B5" s="170"/>
      <c r="C5" s="78" t="s">
        <v>29</v>
      </c>
      <c r="D5" s="79" t="s">
        <v>29</v>
      </c>
      <c r="E5" s="78" t="s">
        <v>29</v>
      </c>
      <c r="F5" s="79" t="s">
        <v>29</v>
      </c>
      <c r="G5" s="80" t="s">
        <v>29</v>
      </c>
    </row>
    <row r="6" spans="1:7" x14ac:dyDescent="0.25">
      <c r="A6" s="81"/>
      <c r="B6" s="81"/>
      <c r="C6" s="81"/>
      <c r="D6" s="82"/>
      <c r="E6" s="83"/>
      <c r="F6" s="82"/>
      <c r="G6" s="84"/>
    </row>
    <row r="7" spans="1:7" ht="15.6" x14ac:dyDescent="0.3">
      <c r="A7" s="85" t="s">
        <v>30</v>
      </c>
      <c r="B7" s="86" t="s">
        <v>31</v>
      </c>
      <c r="C7" s="87"/>
      <c r="D7" s="88"/>
      <c r="E7" s="89"/>
      <c r="F7" s="88"/>
      <c r="G7" s="90"/>
    </row>
    <row r="8" spans="1:7" ht="15" x14ac:dyDescent="0.25">
      <c r="A8" s="91"/>
      <c r="B8" s="92" t="s">
        <v>2</v>
      </c>
      <c r="C8" s="28">
        <v>497905.13900000002</v>
      </c>
      <c r="D8" s="29">
        <v>213476.98</v>
      </c>
      <c r="E8" s="30">
        <v>29202.374</v>
      </c>
      <c r="F8" s="31">
        <v>143.88900000000001</v>
      </c>
      <c r="G8" s="93">
        <f t="shared" ref="G8:G13" si="0">SUM(C8:F8)</f>
        <v>740728.38199999998</v>
      </c>
    </row>
    <row r="9" spans="1:7" ht="15" x14ac:dyDescent="0.25">
      <c r="A9" s="94"/>
      <c r="B9" s="92" t="s">
        <v>4</v>
      </c>
      <c r="C9" s="28">
        <v>89873.744000000006</v>
      </c>
      <c r="D9" s="32" t="s">
        <v>3</v>
      </c>
      <c r="E9" s="30">
        <v>7600.3130000000001</v>
      </c>
      <c r="F9" s="33" t="s">
        <v>3</v>
      </c>
      <c r="G9" s="93">
        <f t="shared" si="0"/>
        <v>97474.057000000001</v>
      </c>
    </row>
    <row r="10" spans="1:7" ht="15" x14ac:dyDescent="0.25">
      <c r="A10" s="94"/>
      <c r="B10" s="92" t="s">
        <v>21</v>
      </c>
      <c r="C10" s="34" t="s">
        <v>3</v>
      </c>
      <c r="D10" s="35">
        <v>76681.145000000004</v>
      </c>
      <c r="E10" s="36" t="s">
        <v>3</v>
      </c>
      <c r="F10" s="33" t="s">
        <v>3</v>
      </c>
      <c r="G10" s="93">
        <f t="shared" si="0"/>
        <v>76681.145000000004</v>
      </c>
    </row>
    <row r="11" spans="1:7" ht="15" x14ac:dyDescent="0.25">
      <c r="A11" s="94"/>
      <c r="B11" s="92" t="s">
        <v>5</v>
      </c>
      <c r="C11" s="34" t="s">
        <v>3</v>
      </c>
      <c r="D11" s="32" t="s">
        <v>3</v>
      </c>
      <c r="E11" s="37">
        <v>3604.6</v>
      </c>
      <c r="F11" s="33" t="s">
        <v>3</v>
      </c>
      <c r="G11" s="93">
        <f t="shared" si="0"/>
        <v>3604.6</v>
      </c>
    </row>
    <row r="12" spans="1:7" ht="15" x14ac:dyDescent="0.25">
      <c r="A12" s="94"/>
      <c r="B12" s="92" t="s">
        <v>6</v>
      </c>
      <c r="C12" s="34" t="s">
        <v>3</v>
      </c>
      <c r="D12" s="38">
        <v>7.9960000000000004</v>
      </c>
      <c r="E12" s="36" t="s">
        <v>3</v>
      </c>
      <c r="F12" s="33" t="s">
        <v>3</v>
      </c>
      <c r="G12" s="93">
        <f t="shared" si="0"/>
        <v>7.9960000000000004</v>
      </c>
    </row>
    <row r="13" spans="1:7" ht="15" x14ac:dyDescent="0.25">
      <c r="A13" s="94"/>
      <c r="B13" s="92" t="s">
        <v>7</v>
      </c>
      <c r="C13" s="34" t="s">
        <v>3</v>
      </c>
      <c r="D13" s="32" t="s">
        <v>3</v>
      </c>
      <c r="E13" s="30">
        <v>739.15300000000002</v>
      </c>
      <c r="F13" s="31">
        <v>368.76900000000001</v>
      </c>
      <c r="G13" s="93">
        <f t="shared" si="0"/>
        <v>1107.922</v>
      </c>
    </row>
    <row r="14" spans="1:7" ht="15" x14ac:dyDescent="0.25">
      <c r="A14" s="94"/>
      <c r="B14" s="96" t="s">
        <v>22</v>
      </c>
      <c r="C14" s="95">
        <v>33560.050000000003</v>
      </c>
      <c r="D14" s="97"/>
      <c r="E14" s="98"/>
      <c r="F14" s="97"/>
      <c r="G14" s="93">
        <f>SUM(C14:F14)</f>
        <v>33560.050000000003</v>
      </c>
    </row>
    <row r="15" spans="1:7" ht="15.6" thickBot="1" x14ac:dyDescent="0.3">
      <c r="A15" s="94"/>
      <c r="B15" s="99" t="s">
        <v>11</v>
      </c>
      <c r="C15" s="100" t="s">
        <v>3</v>
      </c>
      <c r="D15" s="100" t="s">
        <v>3</v>
      </c>
      <c r="E15" s="101">
        <v>10564.591</v>
      </c>
      <c r="F15" s="100" t="s">
        <v>3</v>
      </c>
      <c r="G15" s="102">
        <f>SUM(C15:F15)</f>
        <v>10564.591</v>
      </c>
    </row>
    <row r="16" spans="1:7" ht="16.2" thickBot="1" x14ac:dyDescent="0.35">
      <c r="A16" s="103" t="s">
        <v>32</v>
      </c>
      <c r="B16" s="104"/>
      <c r="C16" s="105">
        <f>SUM(C8:C15)</f>
        <v>621338.93300000008</v>
      </c>
      <c r="D16" s="106">
        <f t="shared" ref="D16:F16" si="1">SUM(D8:D15)</f>
        <v>290166.12099999998</v>
      </c>
      <c r="E16" s="107">
        <f t="shared" si="1"/>
        <v>51711.030999999995</v>
      </c>
      <c r="F16" s="106">
        <f t="shared" si="1"/>
        <v>512.65800000000002</v>
      </c>
      <c r="G16" s="108">
        <f>SUM(G8:G15)</f>
        <v>963728.74300000013</v>
      </c>
    </row>
    <row r="17" spans="1:9" ht="15.6" x14ac:dyDescent="0.3">
      <c r="A17" s="109"/>
      <c r="B17" s="86" t="s">
        <v>33</v>
      </c>
      <c r="C17" s="110"/>
      <c r="D17" s="111"/>
      <c r="E17" s="112"/>
      <c r="F17" s="111"/>
      <c r="G17" s="113"/>
    </row>
    <row r="18" spans="1:9" ht="15" x14ac:dyDescent="0.25">
      <c r="A18" s="114"/>
      <c r="B18" s="99" t="s">
        <v>8</v>
      </c>
      <c r="C18" s="41" t="s">
        <v>3</v>
      </c>
      <c r="D18" s="38">
        <v>1858.5</v>
      </c>
      <c r="E18" s="30">
        <v>2896.2820000000002</v>
      </c>
      <c r="F18" s="32" t="s">
        <v>3</v>
      </c>
      <c r="G18" s="115">
        <f>E18+D18</f>
        <v>4754.7820000000002</v>
      </c>
    </row>
    <row r="19" spans="1:9" ht="15" x14ac:dyDescent="0.25">
      <c r="A19" s="114"/>
      <c r="B19" s="99" t="s">
        <v>9</v>
      </c>
      <c r="C19" s="41" t="s">
        <v>3</v>
      </c>
      <c r="D19" s="41" t="s">
        <v>3</v>
      </c>
      <c r="E19" s="30">
        <v>3524.1509999999998</v>
      </c>
      <c r="F19" s="41" t="s">
        <v>3</v>
      </c>
      <c r="G19" s="115">
        <f>E19</f>
        <v>3524.1509999999998</v>
      </c>
    </row>
    <row r="20" spans="1:9" ht="15" x14ac:dyDescent="0.25">
      <c r="A20" s="114"/>
      <c r="B20" s="99" t="s">
        <v>20</v>
      </c>
      <c r="C20" s="41" t="s">
        <v>3</v>
      </c>
      <c r="D20" s="42">
        <v>1973.9949999999999</v>
      </c>
      <c r="E20" s="30">
        <v>34317.103999999999</v>
      </c>
      <c r="F20" s="41" t="s">
        <v>3</v>
      </c>
      <c r="G20" s="115">
        <f>E20+D20</f>
        <v>36291.099000000002</v>
      </c>
    </row>
    <row r="21" spans="1:9" ht="15" x14ac:dyDescent="0.25">
      <c r="A21" s="114"/>
      <c r="B21" s="99" t="s">
        <v>23</v>
      </c>
      <c r="C21" s="41" t="s">
        <v>3</v>
      </c>
      <c r="D21" s="41" t="s">
        <v>3</v>
      </c>
      <c r="E21" s="30">
        <v>937.48699999999997</v>
      </c>
      <c r="F21" s="41" t="s">
        <v>3</v>
      </c>
      <c r="G21" s="115">
        <f>E21</f>
        <v>937.48699999999997</v>
      </c>
    </row>
    <row r="22" spans="1:9" ht="15" x14ac:dyDescent="0.25">
      <c r="A22" s="114"/>
      <c r="B22" s="96" t="s">
        <v>44</v>
      </c>
      <c r="C22" s="41" t="s">
        <v>3</v>
      </c>
      <c r="D22" s="41" t="s">
        <v>3</v>
      </c>
      <c r="E22" s="30">
        <v>13059.175999999999</v>
      </c>
      <c r="F22" s="41" t="s">
        <v>3</v>
      </c>
      <c r="G22" s="115">
        <f>E22</f>
        <v>13059.175999999999</v>
      </c>
    </row>
    <row r="23" spans="1:9" ht="15" x14ac:dyDescent="0.25">
      <c r="A23" s="114"/>
      <c r="B23" s="99" t="s">
        <v>10</v>
      </c>
      <c r="C23" s="41"/>
      <c r="D23" s="38">
        <v>574.38</v>
      </c>
      <c r="E23" s="43">
        <v>179853.633</v>
      </c>
      <c r="F23" s="41" t="s">
        <v>3</v>
      </c>
      <c r="G23" s="116">
        <f>E23+D23</f>
        <v>180428.01300000001</v>
      </c>
    </row>
    <row r="24" spans="1:9" ht="15.6" x14ac:dyDescent="0.3">
      <c r="A24" s="109" t="s">
        <v>32</v>
      </c>
      <c r="B24" s="99"/>
      <c r="C24" s="41" t="s">
        <v>3</v>
      </c>
      <c r="D24" s="117">
        <f>SUM(D18:D23)</f>
        <v>4406.875</v>
      </c>
      <c r="E24" s="118">
        <f>SUM(E18:E23)</f>
        <v>234587.83299999998</v>
      </c>
      <c r="F24" s="117">
        <f>SUM(F18:F23)</f>
        <v>0</v>
      </c>
      <c r="G24" s="119">
        <f>SUM(G18:G23)</f>
        <v>238994.70800000001</v>
      </c>
      <c r="H24" s="120"/>
    </row>
    <row r="25" spans="1:9" ht="16.2" thickBot="1" x14ac:dyDescent="0.35">
      <c r="A25" s="121"/>
      <c r="B25" s="122"/>
      <c r="C25" s="104"/>
      <c r="D25" s="123"/>
      <c r="E25" s="124"/>
      <c r="F25" s="125"/>
      <c r="G25" s="126"/>
    </row>
    <row r="26" spans="1:9" ht="15.6" x14ac:dyDescent="0.25">
      <c r="A26" s="127" t="s">
        <v>34</v>
      </c>
      <c r="B26" s="171" t="s">
        <v>35</v>
      </c>
      <c r="C26" s="172"/>
      <c r="D26" s="173"/>
      <c r="E26" s="128"/>
      <c r="F26" s="129"/>
      <c r="G26" s="130"/>
      <c r="H26" s="131"/>
      <c r="I26" s="131"/>
    </row>
    <row r="27" spans="1:9" ht="15.6" x14ac:dyDescent="0.3">
      <c r="A27" s="114"/>
      <c r="B27" s="132"/>
      <c r="C27" s="133" t="s">
        <v>3</v>
      </c>
      <c r="D27" s="38">
        <v>17344.080999999998</v>
      </c>
      <c r="E27" s="43">
        <v>200545.215</v>
      </c>
      <c r="F27" s="38">
        <v>373316.26</v>
      </c>
      <c r="G27" s="119">
        <f>D27+E27+F27</f>
        <v>591205.55599999998</v>
      </c>
      <c r="H27" s="134"/>
      <c r="I27" s="131"/>
    </row>
    <row r="28" spans="1:9" ht="15.6" x14ac:dyDescent="0.3">
      <c r="A28" s="127" t="s">
        <v>36</v>
      </c>
      <c r="B28" s="135" t="s">
        <v>37</v>
      </c>
      <c r="C28" s="136"/>
      <c r="D28" s="137"/>
      <c r="E28" s="138"/>
      <c r="F28" s="137"/>
      <c r="G28" s="139"/>
    </row>
    <row r="29" spans="1:9" ht="15.6" x14ac:dyDescent="0.3">
      <c r="A29" s="140"/>
      <c r="B29" s="132" t="s">
        <v>38</v>
      </c>
      <c r="C29" s="141"/>
      <c r="D29" s="31">
        <v>27606.969000000001</v>
      </c>
      <c r="E29" s="142">
        <v>56661.428999999996</v>
      </c>
      <c r="F29" s="31">
        <v>49260.080999999998</v>
      </c>
      <c r="G29" s="119">
        <f>D29+E29+F29</f>
        <v>133528.47899999999</v>
      </c>
    </row>
    <row r="30" spans="1:9" ht="15.6" thickBot="1" x14ac:dyDescent="0.3">
      <c r="A30" s="143"/>
      <c r="B30" s="144" t="s">
        <v>39</v>
      </c>
      <c r="C30" s="145"/>
      <c r="D30" s="146">
        <v>3.03</v>
      </c>
      <c r="E30" s="146">
        <v>6.2</v>
      </c>
      <c r="F30" s="146">
        <v>11.66</v>
      </c>
      <c r="G30" s="146">
        <f>(G29*100)/G16</f>
        <v>13.855400699613664</v>
      </c>
    </row>
    <row r="31" spans="1:9" ht="15.6" x14ac:dyDescent="0.3">
      <c r="A31" s="147"/>
      <c r="B31" s="148" t="s">
        <v>40</v>
      </c>
      <c r="C31" s="149" t="s">
        <v>3</v>
      </c>
      <c r="D31" s="150"/>
      <c r="E31" s="149" t="s">
        <v>3</v>
      </c>
      <c r="F31" s="150" t="s">
        <v>3</v>
      </c>
      <c r="G31" s="151">
        <v>180.01</v>
      </c>
    </row>
    <row r="32" spans="1:9" ht="30" customHeight="1" thickBot="1" x14ac:dyDescent="0.35">
      <c r="A32" s="152"/>
      <c r="B32" s="153" t="s">
        <v>41</v>
      </c>
      <c r="C32" s="154" t="s">
        <v>3</v>
      </c>
      <c r="D32" s="155"/>
      <c r="E32" s="154" t="s">
        <v>3</v>
      </c>
      <c r="F32" s="155" t="s">
        <v>3</v>
      </c>
      <c r="G32" s="156">
        <f>G16-G24</f>
        <v>724734.03500000015</v>
      </c>
      <c r="H32" s="157"/>
    </row>
    <row r="33" spans="1:7" x14ac:dyDescent="0.25">
      <c r="C33" s="158"/>
      <c r="D33" s="158"/>
      <c r="E33" s="159"/>
      <c r="F33" s="160"/>
      <c r="G33" s="161"/>
    </row>
    <row r="34" spans="1:7" x14ac:dyDescent="0.25">
      <c r="C34" s="158"/>
      <c r="D34" s="158"/>
      <c r="E34" s="159"/>
      <c r="F34" s="160"/>
      <c r="G34" s="161"/>
    </row>
    <row r="35" spans="1:7" x14ac:dyDescent="0.25">
      <c r="C35" s="158"/>
      <c r="D35" s="158"/>
      <c r="E35" s="159"/>
      <c r="F35" s="160"/>
      <c r="G35" s="161"/>
    </row>
    <row r="36" spans="1:7" x14ac:dyDescent="0.25">
      <c r="A36" s="159"/>
      <c r="C36" s="158"/>
      <c r="D36" s="158"/>
      <c r="E36" s="159"/>
      <c r="F36" s="160"/>
      <c r="G36" s="161"/>
    </row>
    <row r="37" spans="1:7" x14ac:dyDescent="0.25">
      <c r="A37" s="159"/>
      <c r="C37" s="158"/>
      <c r="D37" s="158"/>
      <c r="E37" s="159"/>
      <c r="F37" s="160"/>
      <c r="G37" s="161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Отпуск в сеть_из сети</vt:lpstr>
      <vt:lpstr>БЭЭиМ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 ВС</cp:lastModifiedBy>
  <dcterms:created xsi:type="dcterms:W3CDTF">2017-02-27T03:08:46Z</dcterms:created>
  <dcterms:modified xsi:type="dcterms:W3CDTF">2022-02-25T04:46:32Z</dcterms:modified>
</cp:coreProperties>
</file>